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9005"/>
  <workbookPr/>
  <mc:AlternateContent xmlns:mc="http://schemas.openxmlformats.org/markup-compatibility/2006">
    <mc:Choice Requires="x15">
      <x15ac:absPath xmlns:x15ac="http://schemas.microsoft.com/office/spreadsheetml/2010/11/ac" url="/Users/f.mattiroli/Documents/Hubrecht/Manuscripts/Author/Bio-protocol/Jobplot/"/>
    </mc:Choice>
  </mc:AlternateContent>
  <bookViews>
    <workbookView xWindow="0" yWindow="460" windowWidth="25600" windowHeight="14600"/>
  </bookViews>
  <sheets>
    <sheet name="FRET analysis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44" i="2" l="1"/>
  <c r="T44" i="2"/>
  <c r="U44" i="2"/>
  <c r="V44" i="2"/>
  <c r="W44" i="2"/>
  <c r="X44" i="2"/>
  <c r="Y44" i="2"/>
  <c r="Z44" i="2"/>
  <c r="AA44" i="2"/>
  <c r="AB44" i="2"/>
  <c r="AC44" i="2"/>
  <c r="AD44" i="2"/>
  <c r="R44" i="2"/>
  <c r="R39" i="2"/>
  <c r="R40" i="2"/>
  <c r="R37" i="2"/>
  <c r="R35" i="2"/>
  <c r="S40" i="2"/>
  <c r="T40" i="2"/>
  <c r="U40" i="2"/>
  <c r="V40" i="2"/>
  <c r="W40" i="2"/>
  <c r="X40" i="2"/>
  <c r="Y40" i="2"/>
  <c r="Z40" i="2"/>
  <c r="AA40" i="2"/>
  <c r="AB40" i="2"/>
  <c r="AC40" i="2"/>
  <c r="AD40" i="2"/>
  <c r="S39" i="2"/>
  <c r="T39" i="2"/>
  <c r="U39" i="2"/>
  <c r="V39" i="2"/>
  <c r="W39" i="2"/>
  <c r="X39" i="2"/>
  <c r="Y39" i="2"/>
  <c r="Z39" i="2"/>
  <c r="AA39" i="2"/>
  <c r="AB39" i="2"/>
  <c r="AC39" i="2"/>
  <c r="AD39" i="2"/>
  <c r="S35" i="2"/>
  <c r="T35" i="2"/>
  <c r="U35" i="2"/>
  <c r="V35" i="2"/>
  <c r="W35" i="2"/>
  <c r="X35" i="2"/>
  <c r="Y35" i="2"/>
  <c r="Z35" i="2"/>
  <c r="AA35" i="2"/>
  <c r="AB35" i="2"/>
  <c r="AC35" i="2"/>
  <c r="AD35" i="2"/>
  <c r="AC43" i="2"/>
  <c r="S43" i="2"/>
  <c r="T43" i="2"/>
  <c r="U43" i="2"/>
  <c r="V43" i="2"/>
  <c r="W43" i="2"/>
  <c r="X43" i="2"/>
  <c r="Y43" i="2"/>
  <c r="Z43" i="2"/>
  <c r="AA43" i="2"/>
  <c r="AB43" i="2"/>
  <c r="AD43" i="2"/>
  <c r="R43" i="2"/>
  <c r="S37" i="2"/>
  <c r="T37" i="2"/>
  <c r="U37" i="2"/>
  <c r="V37" i="2"/>
  <c r="W37" i="2"/>
  <c r="X37" i="2"/>
  <c r="Y37" i="2"/>
  <c r="Z37" i="2"/>
  <c r="AA37" i="2"/>
  <c r="AB37" i="2"/>
  <c r="AC37" i="2"/>
  <c r="AD37" i="2"/>
  <c r="R13" i="2"/>
  <c r="R15" i="2"/>
  <c r="R23" i="2"/>
  <c r="R25" i="2"/>
  <c r="R16" i="2"/>
  <c r="R26" i="2"/>
  <c r="R17" i="2"/>
  <c r="R27" i="2"/>
  <c r="R18" i="2"/>
  <c r="R28" i="2"/>
  <c r="R19" i="2"/>
  <c r="R29" i="2"/>
  <c r="S14" i="2"/>
  <c r="S24" i="2"/>
  <c r="S15" i="2"/>
  <c r="S25" i="2"/>
  <c r="T14" i="2"/>
  <c r="T24" i="2"/>
  <c r="T15" i="2"/>
  <c r="T25" i="2"/>
  <c r="U14" i="2"/>
  <c r="U24" i="2"/>
  <c r="U15" i="2"/>
  <c r="U25" i="2"/>
  <c r="V14" i="2"/>
  <c r="V24" i="2"/>
  <c r="V15" i="2"/>
  <c r="V25" i="2"/>
  <c r="W14" i="2"/>
  <c r="W24" i="2"/>
  <c r="W15" i="2"/>
  <c r="W25" i="2"/>
  <c r="X14" i="2"/>
  <c r="X24" i="2"/>
  <c r="X15" i="2"/>
  <c r="X25" i="2"/>
  <c r="Y14" i="2"/>
  <c r="Y24" i="2"/>
  <c r="Y15" i="2"/>
  <c r="Y25" i="2"/>
  <c r="Z14" i="2"/>
  <c r="Z24" i="2"/>
  <c r="Z15" i="2"/>
  <c r="Z25" i="2"/>
  <c r="AA14" i="2"/>
  <c r="AA24" i="2"/>
  <c r="AA15" i="2"/>
  <c r="AA25" i="2"/>
  <c r="AB14" i="2"/>
  <c r="AB24" i="2"/>
  <c r="AB15" i="2"/>
  <c r="AB25" i="2"/>
  <c r="AC14" i="2"/>
  <c r="AC24" i="2"/>
  <c r="AC15" i="2"/>
  <c r="AC25" i="2"/>
  <c r="AD14" i="2"/>
  <c r="AD24" i="2"/>
  <c r="AD15" i="2"/>
  <c r="AD25" i="2"/>
  <c r="R14" i="2"/>
  <c r="R24" i="2"/>
  <c r="S26" i="2"/>
  <c r="T26" i="2"/>
  <c r="U26" i="2"/>
  <c r="V26" i="2"/>
  <c r="W26" i="2"/>
  <c r="X26" i="2"/>
  <c r="Y26" i="2"/>
  <c r="Z26" i="2"/>
  <c r="AA26" i="2"/>
  <c r="AB26" i="2"/>
  <c r="AC26" i="2"/>
  <c r="AD26" i="2"/>
  <c r="S27" i="2"/>
  <c r="T27" i="2"/>
  <c r="U27" i="2"/>
  <c r="V27" i="2"/>
  <c r="W27" i="2"/>
  <c r="X27" i="2"/>
  <c r="Y27" i="2"/>
  <c r="Z27" i="2"/>
  <c r="AA27" i="2"/>
  <c r="AB27" i="2"/>
  <c r="AC27" i="2"/>
  <c r="AD27" i="2"/>
  <c r="S28" i="2"/>
  <c r="T28" i="2"/>
  <c r="U28" i="2"/>
  <c r="V28" i="2"/>
  <c r="W28" i="2"/>
  <c r="X28" i="2"/>
  <c r="Y28" i="2"/>
  <c r="Z28" i="2"/>
  <c r="AA28" i="2"/>
  <c r="AB28" i="2"/>
  <c r="AC28" i="2"/>
  <c r="AD28" i="2"/>
  <c r="S29" i="2"/>
  <c r="T29" i="2"/>
  <c r="U29" i="2"/>
  <c r="V29" i="2"/>
  <c r="W29" i="2"/>
  <c r="X29" i="2"/>
  <c r="Y29" i="2"/>
  <c r="Z29" i="2"/>
  <c r="AA29" i="2"/>
  <c r="AB29" i="2"/>
  <c r="AC29" i="2"/>
  <c r="AD29" i="2"/>
  <c r="S16" i="2"/>
  <c r="T16" i="2"/>
  <c r="U16" i="2"/>
  <c r="V16" i="2"/>
  <c r="W16" i="2"/>
  <c r="X16" i="2"/>
  <c r="Y16" i="2"/>
  <c r="Z16" i="2"/>
  <c r="AA16" i="2"/>
  <c r="AB16" i="2"/>
  <c r="AC16" i="2"/>
  <c r="AD16" i="2"/>
  <c r="S17" i="2"/>
  <c r="T17" i="2"/>
  <c r="U17" i="2"/>
  <c r="V17" i="2"/>
  <c r="W17" i="2"/>
  <c r="X17" i="2"/>
  <c r="Y17" i="2"/>
  <c r="Z17" i="2"/>
  <c r="AA17" i="2"/>
  <c r="AB17" i="2"/>
  <c r="AC17" i="2"/>
  <c r="AD17" i="2"/>
  <c r="S18" i="2"/>
  <c r="T18" i="2"/>
  <c r="U18" i="2"/>
  <c r="V18" i="2"/>
  <c r="W18" i="2"/>
  <c r="X18" i="2"/>
  <c r="Y18" i="2"/>
  <c r="Z18" i="2"/>
  <c r="AA18" i="2"/>
  <c r="AB18" i="2"/>
  <c r="AC18" i="2"/>
  <c r="AD18" i="2"/>
  <c r="S19" i="2"/>
  <c r="T19" i="2"/>
  <c r="U19" i="2"/>
  <c r="V19" i="2"/>
  <c r="W19" i="2"/>
  <c r="X19" i="2"/>
  <c r="Y19" i="2"/>
  <c r="Z19" i="2"/>
  <c r="AA19" i="2"/>
  <c r="AB19" i="2"/>
  <c r="AC19" i="2"/>
  <c r="AD19" i="2"/>
  <c r="R3" i="2"/>
  <c r="S4" i="2"/>
  <c r="T4" i="2"/>
  <c r="U4" i="2"/>
  <c r="V4" i="2"/>
  <c r="W4" i="2"/>
  <c r="X4" i="2"/>
  <c r="Y4" i="2"/>
  <c r="Z4" i="2"/>
  <c r="AA4" i="2"/>
  <c r="AB4" i="2"/>
  <c r="AC4" i="2"/>
  <c r="AD4" i="2"/>
  <c r="S5" i="2"/>
  <c r="T5" i="2"/>
  <c r="U5" i="2"/>
  <c r="V5" i="2"/>
  <c r="W5" i="2"/>
  <c r="X5" i="2"/>
  <c r="Y5" i="2"/>
  <c r="Z5" i="2"/>
  <c r="AA5" i="2"/>
  <c r="AB5" i="2"/>
  <c r="AC5" i="2"/>
  <c r="AD5" i="2"/>
  <c r="S6" i="2"/>
  <c r="T6" i="2"/>
  <c r="U6" i="2"/>
  <c r="V6" i="2"/>
  <c r="W6" i="2"/>
  <c r="X6" i="2"/>
  <c r="Y6" i="2"/>
  <c r="Z6" i="2"/>
  <c r="AA6" i="2"/>
  <c r="AB6" i="2"/>
  <c r="AC6" i="2"/>
  <c r="AD6" i="2"/>
  <c r="S7" i="2"/>
  <c r="T7" i="2"/>
  <c r="U7" i="2"/>
  <c r="V7" i="2"/>
  <c r="W7" i="2"/>
  <c r="X7" i="2"/>
  <c r="Y7" i="2"/>
  <c r="Z7" i="2"/>
  <c r="AA7" i="2"/>
  <c r="AB7" i="2"/>
  <c r="AC7" i="2"/>
  <c r="AD7" i="2"/>
  <c r="S8" i="2"/>
  <c r="T8" i="2"/>
  <c r="U8" i="2"/>
  <c r="V8" i="2"/>
  <c r="W8" i="2"/>
  <c r="X8" i="2"/>
  <c r="Y8" i="2"/>
  <c r="Z8" i="2"/>
  <c r="AA8" i="2"/>
  <c r="AB8" i="2"/>
  <c r="AC8" i="2"/>
  <c r="AD8" i="2"/>
  <c r="S9" i="2"/>
  <c r="T9" i="2"/>
  <c r="U9" i="2"/>
  <c r="V9" i="2"/>
  <c r="W9" i="2"/>
  <c r="X9" i="2"/>
  <c r="Y9" i="2"/>
  <c r="Z9" i="2"/>
  <c r="AA9" i="2"/>
  <c r="AB9" i="2"/>
  <c r="AC9" i="2"/>
  <c r="AD9" i="2"/>
  <c r="R5" i="2"/>
  <c r="R6" i="2"/>
  <c r="R7" i="2"/>
  <c r="R8" i="2"/>
  <c r="R9" i="2"/>
  <c r="R4" i="2"/>
</calcChain>
</file>

<file path=xl/sharedStrings.xml><?xml version="1.0" encoding="utf-8"?>
<sst xmlns="http://schemas.openxmlformats.org/spreadsheetml/2006/main" count="49" uniqueCount="34">
  <si>
    <t xml:space="preserve"> </t>
  </si>
  <si>
    <t>A</t>
  </si>
  <si>
    <t>B</t>
  </si>
  <si>
    <t>C</t>
  </si>
  <si>
    <t>DONOR bleed through</t>
  </si>
  <si>
    <t>ACCEPTOR direct excitation</t>
  </si>
  <si>
    <t>Buffer substraction</t>
  </si>
  <si>
    <t>ratio</t>
  </si>
  <si>
    <t>1:0</t>
  </si>
  <si>
    <t>11:1</t>
  </si>
  <si>
    <t>5:1</t>
  </si>
  <si>
    <t>3:1</t>
  </si>
  <si>
    <t>2:1</t>
  </si>
  <si>
    <t>1.4:1</t>
  </si>
  <si>
    <t>1:1</t>
  </si>
  <si>
    <t>1:1.4</t>
  </si>
  <si>
    <t>1:2</t>
  </si>
  <si>
    <t>1:3</t>
  </si>
  <si>
    <t>1:5</t>
  </si>
  <si>
    <t>1:11</t>
  </si>
  <si>
    <t>0:1</t>
  </si>
  <si>
    <t>Analysis</t>
  </si>
  <si>
    <t>FRET repeat 1</t>
  </si>
  <si>
    <t>FRET repeat 2</t>
  </si>
  <si>
    <t>RAW DATA</t>
  </si>
  <si>
    <t>Measurement: ACCEPTOR fluorescence</t>
  </si>
  <si>
    <t>Measurement: FRET</t>
  </si>
  <si>
    <t>Measurement: DONOR fluorescence</t>
  </si>
  <si>
    <t>STD</t>
  </si>
  <si>
    <t>corrected FRET</t>
  </si>
  <si>
    <t>Protein1 molar ratio</t>
  </si>
  <si>
    <t>unlabeled Protein1  labeled Protein2</t>
  </si>
  <si>
    <t>labeled Protein1  unlabeled Protein2</t>
  </si>
  <si>
    <t>labeled Protein1  labeled Protein2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</si>
</sst>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6"/>
      <color theme="1"/>
      <name val="Arial"/>
    </font>
    <font>
      <sz val="16"/>
      <color rgb="FFFF0000"/>
      <name val="Arial"/>
    </font>
    <font>
      <sz val="14"/>
      <color rgb="FFFF0000"/>
      <name val="Arial"/>
    </font>
    <font>
      <sz val="11"/>
      <color theme="1"/>
      <name val="Arial"/>
    </font>
    <font>
      <sz val="11"/>
      <color rgb="FFFF0000"/>
      <name val="Arial"/>
    </font>
    <font>
      <b/>
      <sz val="18"/>
      <color rgb="FFFF0000"/>
      <name val="Arial"/>
    </font>
    <font>
      <sz val="12"/>
      <name val="Arial"/>
    </font>
    <font>
      <sz val="11"/>
      <color rgb="FF000000"/>
      <name val="Arial"/>
    </font>
    <font>
      <b/>
      <sz val="12"/>
      <color rgb="FFFF0000"/>
      <name val="Arial"/>
    </font>
    <font>
      <b/>
      <sz val="12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5">
    <xf numFmtId="0" fontId="0" fillId="0" borderId="0" xfId="0"/>
    <xf numFmtId="164" fontId="18" fillId="0" borderId="0" xfId="0" applyNumberFormat="1" applyFont="1" applyFill="1"/>
    <xf numFmtId="164" fontId="18" fillId="33" borderId="0" xfId="0" applyNumberFormat="1" applyFont="1" applyFill="1" applyAlignment="1">
      <alignment horizontal="center" vertical="center"/>
    </xf>
    <xf numFmtId="164" fontId="18" fillId="34" borderId="0" xfId="0" applyNumberFormat="1" applyFont="1" applyFill="1" applyAlignment="1">
      <alignment horizontal="center" vertical="center"/>
    </xf>
    <xf numFmtId="0" fontId="21" fillId="0" borderId="0" xfId="0" applyFont="1" applyAlignment="1">
      <alignment wrapText="1"/>
    </xf>
    <xf numFmtId="0" fontId="21" fillId="0" borderId="0" xfId="0" applyFont="1"/>
    <xf numFmtId="0" fontId="24" fillId="0" borderId="0" xfId="0" applyFont="1" applyAlignment="1">
      <alignment wrapText="1"/>
    </xf>
    <xf numFmtId="0" fontId="25" fillId="0" borderId="0" xfId="0" applyFont="1" applyAlignment="1">
      <alignment horizontal="left"/>
    </xf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Fill="1"/>
    <xf numFmtId="49" fontId="27" fillId="0" borderId="0" xfId="0" applyNumberFormat="1" applyFont="1" applyFill="1" applyBorder="1" applyAlignment="1">
      <alignment horizontal="center" vertical="center"/>
    </xf>
    <xf numFmtId="0" fontId="24" fillId="33" borderId="0" xfId="0" applyFont="1" applyFill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28" fillId="34" borderId="0" xfId="0" applyFont="1" applyFill="1"/>
    <xf numFmtId="0" fontId="29" fillId="0" borderId="0" xfId="0" applyFont="1" applyAlignment="1">
      <alignment vertical="center"/>
    </xf>
    <xf numFmtId="0" fontId="30" fillId="0" borderId="0" xfId="0" applyFont="1"/>
    <xf numFmtId="0" fontId="25" fillId="0" borderId="0" xfId="0" applyFont="1" applyAlignment="1">
      <alignment horizontal="right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r>
              <a:rPr lang="en-US" cap="none" baseline="0"/>
              <a:t>Jobplot Protein1/Protein2</a:t>
            </a:r>
          </a:p>
        </c:rich>
      </c:tx>
      <c:layout>
        <c:manualLayout>
          <c:xMode val="edge"/>
          <c:yMode val="edge"/>
          <c:x val="0.278544957329436"/>
          <c:y val="0.03219600318947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'FRET analysis'!$Q$43</c:f>
              <c:strCache>
                <c:ptCount val="1"/>
                <c:pt idx="0">
                  <c:v>corrected FRET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'FRET analysis'!$R$44:$AD$44</c:f>
                <c:numCache>
                  <c:formatCode>General</c:formatCode>
                  <c:ptCount val="13"/>
                  <c:pt idx="0">
                    <c:v>109.0521785955652</c:v>
                  </c:pt>
                  <c:pt idx="1">
                    <c:v>125.7607621248862</c:v>
                  </c:pt>
                  <c:pt idx="2">
                    <c:v>434.2611179317113</c:v>
                  </c:pt>
                  <c:pt idx="3">
                    <c:v>281.2296533873691</c:v>
                  </c:pt>
                  <c:pt idx="4">
                    <c:v>1372.654713984777</c:v>
                  </c:pt>
                  <c:pt idx="5">
                    <c:v>317.1898695079971</c:v>
                  </c:pt>
                  <c:pt idx="6">
                    <c:v>1258.702270487923</c:v>
                  </c:pt>
                  <c:pt idx="7">
                    <c:v>3263.76179834422</c:v>
                  </c:pt>
                  <c:pt idx="8">
                    <c:v>2051.75411636091</c:v>
                  </c:pt>
                  <c:pt idx="9">
                    <c:v>1645.531119036192</c:v>
                  </c:pt>
                  <c:pt idx="10">
                    <c:v>444.7471032632296</c:v>
                  </c:pt>
                  <c:pt idx="11">
                    <c:v>381.6875507854041</c:v>
                  </c:pt>
                  <c:pt idx="12">
                    <c:v>51.10827195679192</c:v>
                  </c:pt>
                </c:numCache>
              </c:numRef>
            </c:plus>
            <c:minus>
              <c:numRef>
                <c:f>'FRET analysis'!$R$44:$AD$44</c:f>
                <c:numCache>
                  <c:formatCode>General</c:formatCode>
                  <c:ptCount val="13"/>
                  <c:pt idx="0">
                    <c:v>109.0521785955652</c:v>
                  </c:pt>
                  <c:pt idx="1">
                    <c:v>125.7607621248862</c:v>
                  </c:pt>
                  <c:pt idx="2">
                    <c:v>434.2611179317113</c:v>
                  </c:pt>
                  <c:pt idx="3">
                    <c:v>281.2296533873691</c:v>
                  </c:pt>
                  <c:pt idx="4">
                    <c:v>1372.654713984777</c:v>
                  </c:pt>
                  <c:pt idx="5">
                    <c:v>317.1898695079971</c:v>
                  </c:pt>
                  <c:pt idx="6">
                    <c:v>1258.702270487923</c:v>
                  </c:pt>
                  <c:pt idx="7">
                    <c:v>3263.76179834422</c:v>
                  </c:pt>
                  <c:pt idx="8">
                    <c:v>2051.75411636091</c:v>
                  </c:pt>
                  <c:pt idx="9">
                    <c:v>1645.531119036192</c:v>
                  </c:pt>
                  <c:pt idx="10">
                    <c:v>444.7471032632296</c:v>
                  </c:pt>
                  <c:pt idx="11">
                    <c:v>381.6875507854041</c:v>
                  </c:pt>
                  <c:pt idx="12">
                    <c:v>51.10827195679192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'FRET analysis'!$R$42:$AD$42</c:f>
              <c:numCache>
                <c:formatCode>00,000</c:formatCode>
                <c:ptCount val="13"/>
                <c:pt idx="0">
                  <c:v>1.0</c:v>
                </c:pt>
                <c:pt idx="1">
                  <c:v>0.9167</c:v>
                </c:pt>
                <c:pt idx="2">
                  <c:v>0.8333</c:v>
                </c:pt>
                <c:pt idx="3">
                  <c:v>0.75</c:v>
                </c:pt>
                <c:pt idx="4">
                  <c:v>0.6667</c:v>
                </c:pt>
                <c:pt idx="5">
                  <c:v>0.5833</c:v>
                </c:pt>
                <c:pt idx="6">
                  <c:v>0.5</c:v>
                </c:pt>
                <c:pt idx="7">
                  <c:v>0.4167</c:v>
                </c:pt>
                <c:pt idx="8">
                  <c:v>0.3333</c:v>
                </c:pt>
                <c:pt idx="9">
                  <c:v>0.25</c:v>
                </c:pt>
                <c:pt idx="10">
                  <c:v>0.1667</c:v>
                </c:pt>
                <c:pt idx="11">
                  <c:v>0.0833</c:v>
                </c:pt>
                <c:pt idx="12">
                  <c:v>0.0</c:v>
                </c:pt>
              </c:numCache>
            </c:numRef>
          </c:xVal>
          <c:yVal>
            <c:numRef>
              <c:f>'FRET analysis'!$R$43:$AD$43</c:f>
              <c:numCache>
                <c:formatCode>General</c:formatCode>
                <c:ptCount val="13"/>
                <c:pt idx="0">
                  <c:v>190.3057334952632</c:v>
                </c:pt>
                <c:pt idx="1">
                  <c:v>25380.28335295362</c:v>
                </c:pt>
                <c:pt idx="2">
                  <c:v>52412.45172701025</c:v>
                </c:pt>
                <c:pt idx="3">
                  <c:v>78386.85485517408</c:v>
                </c:pt>
                <c:pt idx="4">
                  <c:v>104473.3053988056</c:v>
                </c:pt>
                <c:pt idx="5">
                  <c:v>123161.9094336665</c:v>
                </c:pt>
                <c:pt idx="6">
                  <c:v>132882.1097053825</c:v>
                </c:pt>
                <c:pt idx="7">
                  <c:v>126161.5157562764</c:v>
                </c:pt>
                <c:pt idx="8">
                  <c:v>107630.1879295076</c:v>
                </c:pt>
                <c:pt idx="9">
                  <c:v>75586.59384914067</c:v>
                </c:pt>
                <c:pt idx="10">
                  <c:v>40880.38000094438</c:v>
                </c:pt>
                <c:pt idx="11">
                  <c:v>19827.31597439835</c:v>
                </c:pt>
                <c:pt idx="12">
                  <c:v>81.0110658478125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08653200"/>
        <c:axId val="-1308649168"/>
      </c:scatterChart>
      <c:valAx>
        <c:axId val="-1308653200"/>
        <c:scaling>
          <c:orientation val="minMax"/>
          <c:max val="1.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r>
                  <a:rPr lang="en-US" sz="1400" cap="none" baseline="0"/>
                  <a:t>Protein1 molar ratio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1308649168"/>
        <c:crosses val="autoZero"/>
        <c:crossBetween val="midCat"/>
        <c:majorUnit val="0.1"/>
      </c:valAx>
      <c:valAx>
        <c:axId val="-130864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r>
                  <a:rPr lang="en-US" sz="1400" cap="none" baseline="0"/>
                  <a:t>Corrected FRET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1308653200"/>
        <c:crosses val="autoZero"/>
        <c:crossBetween val="midCat"/>
        <c:minorUnit val="40.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32</xdr:row>
      <xdr:rowOff>165100</xdr:rowOff>
    </xdr:from>
    <xdr:to>
      <xdr:col>14</xdr:col>
      <xdr:colOff>127000</xdr:colOff>
      <xdr:row>55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6"/>
  <sheetViews>
    <sheetView tabSelected="1" workbookViewId="0">
      <selection activeCell="R23" sqref="R23"/>
    </sheetView>
  </sheetViews>
  <sheetFormatPr baseColWidth="10" defaultColWidth="8.83203125" defaultRowHeight="14" x14ac:dyDescent="0.15"/>
  <cols>
    <col min="1" max="1" width="17.5" style="6" customWidth="1"/>
    <col min="2" max="2" width="3.6640625" style="9" customWidth="1"/>
    <col min="3" max="16" width="8.83203125" style="10"/>
    <col min="17" max="17" width="21.33203125" style="10" customWidth="1"/>
    <col min="18" max="38" width="9.1640625" style="10" customWidth="1"/>
    <col min="39" max="16384" width="8.83203125" style="10"/>
  </cols>
  <sheetData>
    <row r="1" spans="1:35" s="5" customFormat="1" ht="20" x14ac:dyDescent="0.2">
      <c r="A1" s="4"/>
      <c r="B1" s="20" t="s">
        <v>24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R1" s="21" t="s">
        <v>6</v>
      </c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35" x14ac:dyDescent="0.15">
      <c r="B2" s="7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  <c r="Q2" s="9"/>
      <c r="R2" s="10">
        <v>2</v>
      </c>
      <c r="S2" s="10">
        <v>3</v>
      </c>
      <c r="T2" s="10">
        <v>4</v>
      </c>
      <c r="U2" s="10">
        <v>5</v>
      </c>
      <c r="V2" s="10">
        <v>6</v>
      </c>
      <c r="W2" s="10">
        <v>7</v>
      </c>
      <c r="X2" s="10">
        <v>8</v>
      </c>
      <c r="Y2" s="10">
        <v>9</v>
      </c>
      <c r="Z2" s="10">
        <v>10</v>
      </c>
      <c r="AA2" s="10">
        <v>11</v>
      </c>
      <c r="AB2" s="10">
        <v>12</v>
      </c>
      <c r="AC2" s="10">
        <v>13</v>
      </c>
      <c r="AD2" s="10">
        <v>14</v>
      </c>
    </row>
    <row r="3" spans="1:35" ht="16" customHeight="1" x14ac:dyDescent="0.15">
      <c r="B3" s="9" t="s">
        <v>0</v>
      </c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R3" s="10">
        <f>AVERAGE(C4:C9)</f>
        <v>156.83333333333334</v>
      </c>
      <c r="AE3" s="11"/>
      <c r="AF3" s="11"/>
      <c r="AG3" s="11"/>
      <c r="AH3" s="11"/>
      <c r="AI3" s="11"/>
    </row>
    <row r="4" spans="1:35" x14ac:dyDescent="0.15">
      <c r="A4" s="24" t="s">
        <v>31</v>
      </c>
      <c r="B4" s="22" t="s">
        <v>1</v>
      </c>
      <c r="C4" s="10">
        <v>158</v>
      </c>
      <c r="D4" s="10">
        <v>91</v>
      </c>
      <c r="E4" s="10">
        <v>102</v>
      </c>
      <c r="F4" s="10">
        <v>112</v>
      </c>
      <c r="G4" s="10">
        <v>83</v>
      </c>
      <c r="H4" s="10">
        <v>102</v>
      </c>
      <c r="I4" s="10">
        <v>95</v>
      </c>
      <c r="J4" s="10">
        <v>104</v>
      </c>
      <c r="K4" s="10">
        <v>81</v>
      </c>
      <c r="L4" s="10">
        <v>93</v>
      </c>
      <c r="M4" s="10">
        <v>112</v>
      </c>
      <c r="N4" s="10">
        <v>77</v>
      </c>
      <c r="O4" s="10">
        <v>78</v>
      </c>
      <c r="P4" s="10">
        <v>81</v>
      </c>
      <c r="R4" s="10">
        <f>D4-$R$3</f>
        <v>-65.833333333333343</v>
      </c>
      <c r="S4" s="10">
        <f t="shared" ref="S4:AD9" si="0">E4-$R$3</f>
        <v>-54.833333333333343</v>
      </c>
      <c r="T4" s="10">
        <f t="shared" si="0"/>
        <v>-44.833333333333343</v>
      </c>
      <c r="U4" s="10">
        <f t="shared" si="0"/>
        <v>-73.833333333333343</v>
      </c>
      <c r="V4" s="10">
        <f t="shared" si="0"/>
        <v>-54.833333333333343</v>
      </c>
      <c r="W4" s="10">
        <f t="shared" si="0"/>
        <v>-61.833333333333343</v>
      </c>
      <c r="X4" s="10">
        <f t="shared" si="0"/>
        <v>-52.833333333333343</v>
      </c>
      <c r="Y4" s="10">
        <f t="shared" si="0"/>
        <v>-75.833333333333343</v>
      </c>
      <c r="Z4" s="10">
        <f t="shared" si="0"/>
        <v>-63.833333333333343</v>
      </c>
      <c r="AA4" s="10">
        <f t="shared" si="0"/>
        <v>-44.833333333333343</v>
      </c>
      <c r="AB4" s="10">
        <f t="shared" si="0"/>
        <v>-79.833333333333343</v>
      </c>
      <c r="AC4" s="10">
        <f t="shared" si="0"/>
        <v>-78.833333333333343</v>
      </c>
      <c r="AD4" s="10">
        <f t="shared" si="0"/>
        <v>-75.833333333333343</v>
      </c>
      <c r="AE4" s="11"/>
      <c r="AF4" s="11"/>
      <c r="AG4" s="11"/>
      <c r="AH4" s="11"/>
      <c r="AI4" s="11"/>
    </row>
    <row r="5" spans="1:35" x14ac:dyDescent="0.15">
      <c r="A5" s="24"/>
      <c r="B5" s="22"/>
      <c r="C5" s="10">
        <v>154</v>
      </c>
      <c r="D5" s="10">
        <v>63</v>
      </c>
      <c r="E5" s="10">
        <v>88</v>
      </c>
      <c r="F5" s="10">
        <v>105</v>
      </c>
      <c r="G5" s="10">
        <v>90</v>
      </c>
      <c r="H5" s="10">
        <v>89</v>
      </c>
      <c r="I5" s="10">
        <v>91</v>
      </c>
      <c r="J5" s="10">
        <v>116</v>
      </c>
      <c r="K5" s="10">
        <v>88</v>
      </c>
      <c r="L5" s="10">
        <v>107</v>
      </c>
      <c r="M5" s="10">
        <v>100</v>
      </c>
      <c r="N5" s="10">
        <v>85</v>
      </c>
      <c r="O5" s="10">
        <v>56</v>
      </c>
      <c r="P5" s="10">
        <v>75</v>
      </c>
      <c r="R5" s="10">
        <f t="shared" ref="R5:R9" si="1">D5-$R$3</f>
        <v>-93.833333333333343</v>
      </c>
      <c r="S5" s="10">
        <f t="shared" si="0"/>
        <v>-68.833333333333343</v>
      </c>
      <c r="T5" s="10">
        <f t="shared" si="0"/>
        <v>-51.833333333333343</v>
      </c>
      <c r="U5" s="10">
        <f t="shared" si="0"/>
        <v>-66.833333333333343</v>
      </c>
      <c r="V5" s="10">
        <f t="shared" si="0"/>
        <v>-67.833333333333343</v>
      </c>
      <c r="W5" s="10">
        <f t="shared" si="0"/>
        <v>-65.833333333333343</v>
      </c>
      <c r="X5" s="10">
        <f t="shared" si="0"/>
        <v>-40.833333333333343</v>
      </c>
      <c r="Y5" s="10">
        <f t="shared" si="0"/>
        <v>-68.833333333333343</v>
      </c>
      <c r="Z5" s="10">
        <f t="shared" si="0"/>
        <v>-49.833333333333343</v>
      </c>
      <c r="AA5" s="10">
        <f t="shared" si="0"/>
        <v>-56.833333333333343</v>
      </c>
      <c r="AB5" s="10">
        <f t="shared" si="0"/>
        <v>-71.833333333333343</v>
      </c>
      <c r="AC5" s="10">
        <f t="shared" si="0"/>
        <v>-100.83333333333334</v>
      </c>
      <c r="AD5" s="10">
        <f t="shared" si="0"/>
        <v>-81.833333333333343</v>
      </c>
      <c r="AE5" s="1"/>
      <c r="AF5" s="11"/>
      <c r="AG5" s="11"/>
      <c r="AH5" s="11"/>
      <c r="AI5" s="11"/>
    </row>
    <row r="6" spans="1:35" x14ac:dyDescent="0.15">
      <c r="A6" s="24" t="s">
        <v>32</v>
      </c>
      <c r="B6" s="22" t="s">
        <v>2</v>
      </c>
      <c r="C6" s="10">
        <v>175</v>
      </c>
      <c r="D6" s="10">
        <v>190085</v>
      </c>
      <c r="E6" s="10">
        <v>173701</v>
      </c>
      <c r="F6" s="10">
        <v>159002</v>
      </c>
      <c r="G6" s="10">
        <v>140971</v>
      </c>
      <c r="H6" s="10">
        <v>131286</v>
      </c>
      <c r="I6" s="10">
        <v>113366</v>
      </c>
      <c r="J6" s="10">
        <v>95656</v>
      </c>
      <c r="K6" s="10">
        <v>76058</v>
      </c>
      <c r="L6" s="10">
        <v>65074</v>
      </c>
      <c r="M6" s="10">
        <v>50345</v>
      </c>
      <c r="N6" s="10">
        <v>30001</v>
      </c>
      <c r="O6" s="10">
        <v>16835</v>
      </c>
      <c r="P6" s="10">
        <v>73</v>
      </c>
      <c r="R6" s="10">
        <f t="shared" si="1"/>
        <v>189928.16666666666</v>
      </c>
      <c r="S6" s="10">
        <f t="shared" si="0"/>
        <v>173544.16666666666</v>
      </c>
      <c r="T6" s="10">
        <f t="shared" si="0"/>
        <v>158845.16666666666</v>
      </c>
      <c r="U6" s="10">
        <f t="shared" si="0"/>
        <v>140814.16666666666</v>
      </c>
      <c r="V6" s="10">
        <f t="shared" si="0"/>
        <v>131129.16666666666</v>
      </c>
      <c r="W6" s="10">
        <f t="shared" si="0"/>
        <v>113209.16666666667</v>
      </c>
      <c r="X6" s="10">
        <f t="shared" si="0"/>
        <v>95499.166666666672</v>
      </c>
      <c r="Y6" s="10">
        <f t="shared" si="0"/>
        <v>75901.166666666672</v>
      </c>
      <c r="Z6" s="10">
        <f t="shared" si="0"/>
        <v>64917.166666666664</v>
      </c>
      <c r="AA6" s="10">
        <f t="shared" si="0"/>
        <v>50188.166666666664</v>
      </c>
      <c r="AB6" s="10">
        <f t="shared" si="0"/>
        <v>29844.166666666668</v>
      </c>
      <c r="AC6" s="10">
        <f t="shared" si="0"/>
        <v>16678.166666666668</v>
      </c>
      <c r="AD6" s="10">
        <f t="shared" si="0"/>
        <v>-83.833333333333343</v>
      </c>
      <c r="AE6" s="1"/>
      <c r="AF6" s="11"/>
      <c r="AG6" s="11"/>
      <c r="AH6" s="11"/>
      <c r="AI6" s="11"/>
    </row>
    <row r="7" spans="1:35" x14ac:dyDescent="0.15">
      <c r="A7" s="24"/>
      <c r="B7" s="22"/>
      <c r="C7" s="10">
        <v>149</v>
      </c>
      <c r="D7" s="10">
        <v>175851</v>
      </c>
      <c r="E7" s="10">
        <v>171778</v>
      </c>
      <c r="F7" s="10">
        <v>156614</v>
      </c>
      <c r="G7" s="10">
        <v>141099</v>
      </c>
      <c r="H7" s="10">
        <v>128016</v>
      </c>
      <c r="I7" s="10">
        <v>109080</v>
      </c>
      <c r="J7" s="10">
        <v>92802</v>
      </c>
      <c r="K7" s="10">
        <v>74323</v>
      </c>
      <c r="L7" s="10">
        <v>64308</v>
      </c>
      <c r="M7" s="10">
        <v>48215</v>
      </c>
      <c r="N7" s="10">
        <v>29068</v>
      </c>
      <c r="O7" s="10">
        <v>15396</v>
      </c>
      <c r="P7" s="10">
        <v>75</v>
      </c>
      <c r="R7" s="10">
        <f t="shared" si="1"/>
        <v>175694.16666666666</v>
      </c>
      <c r="S7" s="10">
        <f t="shared" si="0"/>
        <v>171621.16666666666</v>
      </c>
      <c r="T7" s="10">
        <f t="shared" si="0"/>
        <v>156457.16666666666</v>
      </c>
      <c r="U7" s="10">
        <f t="shared" si="0"/>
        <v>140942.16666666666</v>
      </c>
      <c r="V7" s="10">
        <f t="shared" si="0"/>
        <v>127859.16666666667</v>
      </c>
      <c r="W7" s="10">
        <f t="shared" si="0"/>
        <v>108923.16666666667</v>
      </c>
      <c r="X7" s="10">
        <f t="shared" si="0"/>
        <v>92645.166666666672</v>
      </c>
      <c r="Y7" s="10">
        <f t="shared" si="0"/>
        <v>74166.166666666672</v>
      </c>
      <c r="Z7" s="10">
        <f t="shared" si="0"/>
        <v>64151.166666666664</v>
      </c>
      <c r="AA7" s="10">
        <f t="shared" si="0"/>
        <v>48058.166666666664</v>
      </c>
      <c r="AB7" s="10">
        <f t="shared" si="0"/>
        <v>28911.166666666668</v>
      </c>
      <c r="AC7" s="10">
        <f t="shared" si="0"/>
        <v>15239.166666666666</v>
      </c>
      <c r="AD7" s="10">
        <f t="shared" si="0"/>
        <v>-81.833333333333343</v>
      </c>
      <c r="AE7" s="1"/>
      <c r="AF7" s="11"/>
      <c r="AG7" s="11"/>
      <c r="AH7" s="11"/>
      <c r="AI7" s="11"/>
    </row>
    <row r="8" spans="1:35" x14ac:dyDescent="0.15">
      <c r="A8" s="24" t="s">
        <v>33</v>
      </c>
      <c r="B8" s="22" t="s">
        <v>3</v>
      </c>
      <c r="C8" s="10">
        <v>152</v>
      </c>
      <c r="D8" s="10">
        <v>176733</v>
      </c>
      <c r="E8" s="10">
        <v>167475</v>
      </c>
      <c r="F8" s="10">
        <v>150414</v>
      </c>
      <c r="G8" s="10">
        <v>135004</v>
      </c>
      <c r="H8" s="10">
        <v>122827</v>
      </c>
      <c r="I8" s="10">
        <v>105911</v>
      </c>
      <c r="J8" s="10">
        <v>89698</v>
      </c>
      <c r="K8" s="10">
        <v>69936</v>
      </c>
      <c r="L8" s="10">
        <v>59900</v>
      </c>
      <c r="M8" s="10">
        <v>45952</v>
      </c>
      <c r="N8" s="10">
        <v>28424</v>
      </c>
      <c r="O8" s="10">
        <v>15191</v>
      </c>
      <c r="P8" s="10">
        <v>62</v>
      </c>
      <c r="R8" s="10">
        <f t="shared" si="1"/>
        <v>176576.16666666666</v>
      </c>
      <c r="S8" s="10">
        <f t="shared" si="0"/>
        <v>167318.16666666666</v>
      </c>
      <c r="T8" s="10">
        <f t="shared" si="0"/>
        <v>150257.16666666666</v>
      </c>
      <c r="U8" s="10">
        <f t="shared" si="0"/>
        <v>134847.16666666666</v>
      </c>
      <c r="V8" s="10">
        <f t="shared" si="0"/>
        <v>122670.16666666667</v>
      </c>
      <c r="W8" s="10">
        <f t="shared" si="0"/>
        <v>105754.16666666667</v>
      </c>
      <c r="X8" s="10">
        <f t="shared" si="0"/>
        <v>89541.166666666672</v>
      </c>
      <c r="Y8" s="10">
        <f t="shared" si="0"/>
        <v>69779.166666666672</v>
      </c>
      <c r="Z8" s="10">
        <f t="shared" si="0"/>
        <v>59743.166666666664</v>
      </c>
      <c r="AA8" s="10">
        <f t="shared" si="0"/>
        <v>45795.166666666664</v>
      </c>
      <c r="AB8" s="10">
        <f t="shared" si="0"/>
        <v>28267.166666666668</v>
      </c>
      <c r="AC8" s="10">
        <f t="shared" si="0"/>
        <v>15034.166666666666</v>
      </c>
      <c r="AD8" s="10">
        <f t="shared" si="0"/>
        <v>-94.833333333333343</v>
      </c>
      <c r="AE8" s="1"/>
      <c r="AF8" s="11"/>
      <c r="AG8" s="11"/>
      <c r="AH8" s="11"/>
      <c r="AI8" s="11"/>
    </row>
    <row r="9" spans="1:35" x14ac:dyDescent="0.15">
      <c r="A9" s="24"/>
      <c r="B9" s="22"/>
      <c r="C9" s="10">
        <v>153</v>
      </c>
      <c r="D9" s="10">
        <v>177749</v>
      </c>
      <c r="E9" s="10">
        <v>167303</v>
      </c>
      <c r="F9" s="10">
        <v>150172</v>
      </c>
      <c r="G9" s="10">
        <v>137332</v>
      </c>
      <c r="H9" s="10">
        <v>123581</v>
      </c>
      <c r="I9" s="10">
        <v>106534</v>
      </c>
      <c r="J9" s="10">
        <v>87648</v>
      </c>
      <c r="K9" s="10">
        <v>71315</v>
      </c>
      <c r="L9" s="10">
        <v>61415</v>
      </c>
      <c r="M9" s="10">
        <v>47672</v>
      </c>
      <c r="N9" s="10">
        <v>28631</v>
      </c>
      <c r="O9" s="10">
        <v>15280</v>
      </c>
      <c r="P9" s="10">
        <v>70</v>
      </c>
      <c r="R9" s="10">
        <f t="shared" si="1"/>
        <v>177592.16666666666</v>
      </c>
      <c r="S9" s="10">
        <f t="shared" si="0"/>
        <v>167146.16666666666</v>
      </c>
      <c r="T9" s="10">
        <f t="shared" si="0"/>
        <v>150015.16666666666</v>
      </c>
      <c r="U9" s="10">
        <f t="shared" si="0"/>
        <v>137175.16666666666</v>
      </c>
      <c r="V9" s="10">
        <f t="shared" si="0"/>
        <v>123424.16666666667</v>
      </c>
      <c r="W9" s="10">
        <f t="shared" si="0"/>
        <v>106377.16666666667</v>
      </c>
      <c r="X9" s="10">
        <f t="shared" si="0"/>
        <v>87491.166666666672</v>
      </c>
      <c r="Y9" s="10">
        <f t="shared" si="0"/>
        <v>71158.166666666672</v>
      </c>
      <c r="Z9" s="10">
        <f t="shared" si="0"/>
        <v>61258.166666666664</v>
      </c>
      <c r="AA9" s="10">
        <f t="shared" si="0"/>
        <v>47515.166666666664</v>
      </c>
      <c r="AB9" s="10">
        <f t="shared" si="0"/>
        <v>28474.166666666668</v>
      </c>
      <c r="AC9" s="10">
        <f t="shared" si="0"/>
        <v>15123.166666666666</v>
      </c>
      <c r="AD9" s="10">
        <f t="shared" si="0"/>
        <v>-86.833333333333343</v>
      </c>
      <c r="AE9" s="1"/>
      <c r="AF9" s="11"/>
      <c r="AG9" s="11"/>
      <c r="AH9" s="11"/>
      <c r="AI9" s="11"/>
    </row>
    <row r="10" spans="1:35" x14ac:dyDescent="0.15">
      <c r="AE10" s="1"/>
      <c r="AF10" s="11"/>
      <c r="AG10" s="11"/>
      <c r="AH10" s="11"/>
      <c r="AI10" s="11"/>
    </row>
    <row r="11" spans="1:35" x14ac:dyDescent="0.15">
      <c r="AE11" s="1"/>
      <c r="AF11" s="11"/>
      <c r="AG11" s="11"/>
      <c r="AH11" s="11"/>
      <c r="AI11" s="11"/>
    </row>
    <row r="12" spans="1:35" x14ac:dyDescent="0.15">
      <c r="B12" s="7" t="s">
        <v>26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AE12" s="1"/>
      <c r="AF12" s="11"/>
      <c r="AG12" s="11"/>
      <c r="AH12" s="11"/>
      <c r="AI12" s="11"/>
    </row>
    <row r="13" spans="1:35" x14ac:dyDescent="0.15">
      <c r="B13" s="9" t="s">
        <v>0</v>
      </c>
      <c r="C13" s="10">
        <v>1</v>
      </c>
      <c r="D13" s="10">
        <v>2</v>
      </c>
      <c r="E13" s="10">
        <v>3</v>
      </c>
      <c r="F13" s="10">
        <v>4</v>
      </c>
      <c r="G13" s="10">
        <v>5</v>
      </c>
      <c r="H13" s="10">
        <v>6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0">
        <v>14</v>
      </c>
      <c r="R13" s="10">
        <f>AVERAGE(C14:C19)</f>
        <v>56.833333333333336</v>
      </c>
      <c r="AE13" s="1"/>
      <c r="AF13" s="11"/>
      <c r="AG13" s="11"/>
      <c r="AH13" s="11"/>
      <c r="AI13" s="11"/>
    </row>
    <row r="14" spans="1:35" x14ac:dyDescent="0.15">
      <c r="A14" s="24" t="s">
        <v>31</v>
      </c>
      <c r="B14" s="22" t="s">
        <v>1</v>
      </c>
      <c r="C14" s="10">
        <v>47</v>
      </c>
      <c r="D14" s="10">
        <v>69</v>
      </c>
      <c r="E14" s="10">
        <v>365</v>
      </c>
      <c r="F14" s="10">
        <v>853</v>
      </c>
      <c r="G14" s="10">
        <v>1155</v>
      </c>
      <c r="H14" s="10">
        <v>1838</v>
      </c>
      <c r="I14" s="10">
        <v>2114</v>
      </c>
      <c r="J14" s="10">
        <v>2444</v>
      </c>
      <c r="K14" s="10">
        <v>2789</v>
      </c>
      <c r="L14" s="10">
        <v>3123</v>
      </c>
      <c r="M14" s="10">
        <v>2498</v>
      </c>
      <c r="N14" s="10">
        <v>2040</v>
      </c>
      <c r="O14" s="10">
        <v>2056</v>
      </c>
      <c r="P14" s="10">
        <v>1958</v>
      </c>
      <c r="R14" s="10">
        <f>D14-$R$13</f>
        <v>12.166666666666664</v>
      </c>
      <c r="S14" s="10">
        <f t="shared" ref="S14:AD19" si="2">E14-$R$13</f>
        <v>308.16666666666669</v>
      </c>
      <c r="T14" s="10">
        <f t="shared" si="2"/>
        <v>796.16666666666663</v>
      </c>
      <c r="U14" s="10">
        <f t="shared" si="2"/>
        <v>1098.1666666666667</v>
      </c>
      <c r="V14" s="10">
        <f t="shared" si="2"/>
        <v>1781.1666666666667</v>
      </c>
      <c r="W14" s="10">
        <f t="shared" si="2"/>
        <v>2057.1666666666665</v>
      </c>
      <c r="X14" s="10">
        <f t="shared" si="2"/>
        <v>2387.1666666666665</v>
      </c>
      <c r="Y14" s="10">
        <f t="shared" si="2"/>
        <v>2732.1666666666665</v>
      </c>
      <c r="Z14" s="10">
        <f t="shared" si="2"/>
        <v>3066.1666666666665</v>
      </c>
      <c r="AA14" s="10">
        <f t="shared" si="2"/>
        <v>2441.1666666666665</v>
      </c>
      <c r="AB14" s="10">
        <f t="shared" si="2"/>
        <v>1983.1666666666667</v>
      </c>
      <c r="AC14" s="10">
        <f t="shared" si="2"/>
        <v>1999.1666666666667</v>
      </c>
      <c r="AD14" s="10">
        <f t="shared" si="2"/>
        <v>1901.1666666666667</v>
      </c>
      <c r="AE14" s="1"/>
      <c r="AF14" s="11"/>
      <c r="AG14" s="11"/>
      <c r="AH14" s="11"/>
      <c r="AI14" s="11"/>
    </row>
    <row r="15" spans="1:35" x14ac:dyDescent="0.15">
      <c r="A15" s="24"/>
      <c r="B15" s="22"/>
      <c r="C15" s="10">
        <v>81</v>
      </c>
      <c r="D15" s="10">
        <v>58</v>
      </c>
      <c r="E15" s="10">
        <v>394</v>
      </c>
      <c r="F15" s="10">
        <v>821</v>
      </c>
      <c r="G15" s="10">
        <v>1159</v>
      </c>
      <c r="H15" s="10">
        <v>1720</v>
      </c>
      <c r="I15" s="10">
        <v>1975</v>
      </c>
      <c r="J15" s="10">
        <v>2455</v>
      </c>
      <c r="K15" s="10">
        <v>2617</v>
      </c>
      <c r="L15" s="10">
        <v>2801</v>
      </c>
      <c r="M15" s="10">
        <v>2552</v>
      </c>
      <c r="N15" s="10">
        <v>2140</v>
      </c>
      <c r="O15" s="10">
        <v>1977</v>
      </c>
      <c r="P15" s="10">
        <v>1900</v>
      </c>
      <c r="R15" s="10">
        <f t="shared" ref="R15:R19" si="3">D15-$R$13</f>
        <v>1.1666666666666643</v>
      </c>
      <c r="S15" s="10">
        <f t="shared" si="2"/>
        <v>337.16666666666669</v>
      </c>
      <c r="T15" s="10">
        <f t="shared" si="2"/>
        <v>764.16666666666663</v>
      </c>
      <c r="U15" s="10">
        <f t="shared" si="2"/>
        <v>1102.1666666666667</v>
      </c>
      <c r="V15" s="10">
        <f t="shared" si="2"/>
        <v>1663.1666666666667</v>
      </c>
      <c r="W15" s="10">
        <f t="shared" si="2"/>
        <v>1918.1666666666667</v>
      </c>
      <c r="X15" s="10">
        <f t="shared" si="2"/>
        <v>2398.1666666666665</v>
      </c>
      <c r="Y15" s="10">
        <f t="shared" si="2"/>
        <v>2560.1666666666665</v>
      </c>
      <c r="Z15" s="10">
        <f t="shared" si="2"/>
        <v>2744.1666666666665</v>
      </c>
      <c r="AA15" s="10">
        <f t="shared" si="2"/>
        <v>2495.1666666666665</v>
      </c>
      <c r="AB15" s="10">
        <f t="shared" si="2"/>
        <v>2083.1666666666665</v>
      </c>
      <c r="AC15" s="10">
        <f t="shared" si="2"/>
        <v>1920.1666666666667</v>
      </c>
      <c r="AD15" s="10">
        <f t="shared" si="2"/>
        <v>1843.1666666666667</v>
      </c>
      <c r="AE15" s="1"/>
      <c r="AF15" s="11"/>
      <c r="AG15" s="11"/>
      <c r="AH15" s="11"/>
      <c r="AI15" s="11"/>
    </row>
    <row r="16" spans="1:35" x14ac:dyDescent="0.15">
      <c r="A16" s="24" t="s">
        <v>32</v>
      </c>
      <c r="B16" s="22" t="s">
        <v>2</v>
      </c>
      <c r="C16" s="10">
        <v>55</v>
      </c>
      <c r="D16" s="10">
        <v>3156</v>
      </c>
      <c r="E16" s="10">
        <v>2951</v>
      </c>
      <c r="F16" s="10">
        <v>2729</v>
      </c>
      <c r="G16" s="10">
        <v>2411</v>
      </c>
      <c r="H16" s="10">
        <v>2305</v>
      </c>
      <c r="I16" s="10">
        <v>1748</v>
      </c>
      <c r="J16" s="10">
        <v>1508</v>
      </c>
      <c r="K16" s="10">
        <v>1122</v>
      </c>
      <c r="L16" s="10">
        <v>986</v>
      </c>
      <c r="M16" s="10">
        <v>834</v>
      </c>
      <c r="N16" s="10">
        <v>564</v>
      </c>
      <c r="O16" s="10">
        <v>271</v>
      </c>
      <c r="P16" s="10">
        <v>72</v>
      </c>
      <c r="R16" s="10">
        <f t="shared" si="3"/>
        <v>3099.1666666666665</v>
      </c>
      <c r="S16" s="10">
        <f t="shared" si="2"/>
        <v>2894.1666666666665</v>
      </c>
      <c r="T16" s="10">
        <f t="shared" si="2"/>
        <v>2672.1666666666665</v>
      </c>
      <c r="U16" s="10">
        <f t="shared" si="2"/>
        <v>2354.1666666666665</v>
      </c>
      <c r="V16" s="10">
        <f t="shared" si="2"/>
        <v>2248.1666666666665</v>
      </c>
      <c r="W16" s="10">
        <f t="shared" si="2"/>
        <v>1691.1666666666667</v>
      </c>
      <c r="X16" s="10">
        <f t="shared" si="2"/>
        <v>1451.1666666666667</v>
      </c>
      <c r="Y16" s="10">
        <f t="shared" si="2"/>
        <v>1065.1666666666667</v>
      </c>
      <c r="Z16" s="10">
        <f t="shared" si="2"/>
        <v>929.16666666666663</v>
      </c>
      <c r="AA16" s="10">
        <f t="shared" si="2"/>
        <v>777.16666666666663</v>
      </c>
      <c r="AB16" s="10">
        <f t="shared" si="2"/>
        <v>507.16666666666669</v>
      </c>
      <c r="AC16" s="10">
        <f t="shared" si="2"/>
        <v>214.16666666666666</v>
      </c>
      <c r="AD16" s="10">
        <f t="shared" si="2"/>
        <v>15.166666666666664</v>
      </c>
      <c r="AE16" s="1"/>
      <c r="AF16" s="11"/>
      <c r="AG16" s="11"/>
      <c r="AH16" s="11"/>
      <c r="AI16" s="11"/>
    </row>
    <row r="17" spans="1:35" x14ac:dyDescent="0.15">
      <c r="A17" s="24"/>
      <c r="B17" s="22"/>
      <c r="C17" s="10">
        <v>64</v>
      </c>
      <c r="D17" s="10">
        <v>3111</v>
      </c>
      <c r="E17" s="10">
        <v>3060</v>
      </c>
      <c r="F17" s="10">
        <v>2595</v>
      </c>
      <c r="G17" s="10">
        <v>2420</v>
      </c>
      <c r="H17" s="10">
        <v>2075</v>
      </c>
      <c r="I17" s="10">
        <v>1687</v>
      </c>
      <c r="J17" s="10">
        <v>1558</v>
      </c>
      <c r="K17" s="10">
        <v>1196</v>
      </c>
      <c r="L17" s="10">
        <v>888</v>
      </c>
      <c r="M17" s="10">
        <v>719</v>
      </c>
      <c r="N17" s="10">
        <v>476</v>
      </c>
      <c r="O17" s="10">
        <v>272</v>
      </c>
      <c r="P17" s="10">
        <v>67</v>
      </c>
      <c r="R17" s="10">
        <f t="shared" si="3"/>
        <v>3054.1666666666665</v>
      </c>
      <c r="S17" s="10">
        <f t="shared" si="2"/>
        <v>3003.1666666666665</v>
      </c>
      <c r="T17" s="10">
        <f t="shared" si="2"/>
        <v>2538.1666666666665</v>
      </c>
      <c r="U17" s="10">
        <f t="shared" si="2"/>
        <v>2363.1666666666665</v>
      </c>
      <c r="V17" s="10">
        <f t="shared" si="2"/>
        <v>2018.1666666666667</v>
      </c>
      <c r="W17" s="10">
        <f t="shared" si="2"/>
        <v>1630.1666666666667</v>
      </c>
      <c r="X17" s="10">
        <f t="shared" si="2"/>
        <v>1501.1666666666667</v>
      </c>
      <c r="Y17" s="10">
        <f t="shared" si="2"/>
        <v>1139.1666666666667</v>
      </c>
      <c r="Z17" s="10">
        <f t="shared" si="2"/>
        <v>831.16666666666663</v>
      </c>
      <c r="AA17" s="10">
        <f t="shared" si="2"/>
        <v>662.16666666666663</v>
      </c>
      <c r="AB17" s="10">
        <f t="shared" si="2"/>
        <v>419.16666666666669</v>
      </c>
      <c r="AC17" s="10">
        <f t="shared" si="2"/>
        <v>215.16666666666666</v>
      </c>
      <c r="AD17" s="10">
        <f t="shared" si="2"/>
        <v>10.166666666666664</v>
      </c>
      <c r="AE17" s="1"/>
      <c r="AF17" s="11"/>
      <c r="AG17" s="11"/>
      <c r="AH17" s="11"/>
      <c r="AI17" s="11"/>
    </row>
    <row r="18" spans="1:35" x14ac:dyDescent="0.15">
      <c r="A18" s="24" t="s">
        <v>33</v>
      </c>
      <c r="B18" s="22" t="s">
        <v>3</v>
      </c>
      <c r="C18" s="10">
        <v>34</v>
      </c>
      <c r="D18" s="10">
        <v>3330</v>
      </c>
      <c r="E18" s="10">
        <v>28518</v>
      </c>
      <c r="F18" s="10">
        <v>55587</v>
      </c>
      <c r="G18" s="10">
        <v>80978</v>
      </c>
      <c r="H18" s="10">
        <v>106333</v>
      </c>
      <c r="I18" s="10">
        <v>125981</v>
      </c>
      <c r="J18" s="10">
        <v>136466</v>
      </c>
      <c r="K18" s="10">
        <v>126403</v>
      </c>
      <c r="L18" s="10">
        <v>108663</v>
      </c>
      <c r="M18" s="10">
        <v>76715</v>
      </c>
      <c r="N18" s="10">
        <v>42686</v>
      </c>
      <c r="O18" s="10">
        <v>22122</v>
      </c>
      <c r="P18" s="10">
        <v>1948</v>
      </c>
      <c r="R18" s="10">
        <f t="shared" si="3"/>
        <v>3273.1666666666665</v>
      </c>
      <c r="S18" s="10">
        <f t="shared" si="2"/>
        <v>28461.166666666668</v>
      </c>
      <c r="T18" s="10">
        <f t="shared" si="2"/>
        <v>55530.166666666664</v>
      </c>
      <c r="U18" s="10">
        <f t="shared" si="2"/>
        <v>80921.166666666672</v>
      </c>
      <c r="V18" s="10">
        <f t="shared" si="2"/>
        <v>106276.16666666667</v>
      </c>
      <c r="W18" s="10">
        <f t="shared" si="2"/>
        <v>125924.16666666667</v>
      </c>
      <c r="X18" s="10">
        <f t="shared" si="2"/>
        <v>136409.16666666666</v>
      </c>
      <c r="Y18" s="10">
        <f t="shared" si="2"/>
        <v>126346.16666666667</v>
      </c>
      <c r="Z18" s="10">
        <f t="shared" si="2"/>
        <v>108606.16666666667</v>
      </c>
      <c r="AA18" s="10">
        <f t="shared" si="2"/>
        <v>76658.166666666672</v>
      </c>
      <c r="AB18" s="10">
        <f t="shared" si="2"/>
        <v>42629.166666666664</v>
      </c>
      <c r="AC18" s="10">
        <f t="shared" si="2"/>
        <v>22065.166666666668</v>
      </c>
      <c r="AD18" s="10">
        <f t="shared" si="2"/>
        <v>1891.1666666666667</v>
      </c>
      <c r="AE18" s="1"/>
      <c r="AF18" s="11"/>
      <c r="AG18" s="11"/>
      <c r="AH18" s="11"/>
      <c r="AI18" s="11"/>
    </row>
    <row r="19" spans="1:35" x14ac:dyDescent="0.15">
      <c r="A19" s="24"/>
      <c r="B19" s="22"/>
      <c r="C19" s="10">
        <v>60</v>
      </c>
      <c r="D19" s="10">
        <v>3195</v>
      </c>
      <c r="E19" s="10">
        <v>28337</v>
      </c>
      <c r="F19" s="10">
        <v>54965</v>
      </c>
      <c r="G19" s="10">
        <v>81425</v>
      </c>
      <c r="H19" s="10">
        <v>108293</v>
      </c>
      <c r="I19" s="10">
        <v>125539</v>
      </c>
      <c r="J19" s="10">
        <v>134647</v>
      </c>
      <c r="K19" s="10">
        <v>131099</v>
      </c>
      <c r="L19" s="10">
        <v>111634</v>
      </c>
      <c r="M19" s="10">
        <v>79118</v>
      </c>
      <c r="N19" s="10">
        <v>43337</v>
      </c>
      <c r="O19" s="10">
        <v>21541</v>
      </c>
      <c r="P19" s="10">
        <v>1966</v>
      </c>
      <c r="R19" s="10">
        <f t="shared" si="3"/>
        <v>3138.1666666666665</v>
      </c>
      <c r="S19" s="10">
        <f t="shared" si="2"/>
        <v>28280.166666666668</v>
      </c>
      <c r="T19" s="10">
        <f t="shared" si="2"/>
        <v>54908.166666666664</v>
      </c>
      <c r="U19" s="10">
        <f t="shared" si="2"/>
        <v>81368.166666666672</v>
      </c>
      <c r="V19" s="10">
        <f t="shared" si="2"/>
        <v>108236.16666666667</v>
      </c>
      <c r="W19" s="10">
        <f t="shared" si="2"/>
        <v>125482.16666666667</v>
      </c>
      <c r="X19" s="10">
        <f t="shared" si="2"/>
        <v>134590.16666666666</v>
      </c>
      <c r="Y19" s="10">
        <f t="shared" si="2"/>
        <v>131042.16666666667</v>
      </c>
      <c r="Z19" s="10">
        <f t="shared" si="2"/>
        <v>111577.16666666667</v>
      </c>
      <c r="AA19" s="10">
        <f t="shared" si="2"/>
        <v>79061.166666666672</v>
      </c>
      <c r="AB19" s="10">
        <f t="shared" si="2"/>
        <v>43280.166666666664</v>
      </c>
      <c r="AC19" s="10">
        <f t="shared" si="2"/>
        <v>21484.166666666668</v>
      </c>
      <c r="AD19" s="10">
        <f t="shared" si="2"/>
        <v>1909.1666666666667</v>
      </c>
      <c r="AE19" s="1"/>
      <c r="AF19" s="11"/>
      <c r="AG19" s="11"/>
      <c r="AH19" s="11"/>
      <c r="AI19" s="11"/>
    </row>
    <row r="20" spans="1:35" x14ac:dyDescent="0.15">
      <c r="AE20" s="1"/>
      <c r="AF20" s="11"/>
      <c r="AG20" s="11"/>
      <c r="AH20" s="11"/>
      <c r="AI20" s="11"/>
    </row>
    <row r="21" spans="1:35" x14ac:dyDescent="0.15">
      <c r="AE21" s="1"/>
      <c r="AF21" s="11"/>
      <c r="AG21" s="11"/>
      <c r="AH21" s="11"/>
      <c r="AI21" s="11"/>
    </row>
    <row r="22" spans="1:35" x14ac:dyDescent="0.15">
      <c r="B22" s="7" t="s">
        <v>27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  <c r="AE22" s="1"/>
      <c r="AF22" s="11"/>
      <c r="AG22" s="11"/>
      <c r="AH22" s="11"/>
      <c r="AI22" s="11"/>
    </row>
    <row r="23" spans="1:35" x14ac:dyDescent="0.15">
      <c r="B23" s="9" t="s">
        <v>0</v>
      </c>
      <c r="C23" s="10">
        <v>1</v>
      </c>
      <c r="D23" s="10">
        <v>2</v>
      </c>
      <c r="E23" s="10">
        <v>3</v>
      </c>
      <c r="F23" s="10">
        <v>4</v>
      </c>
      <c r="G23" s="10">
        <v>5</v>
      </c>
      <c r="H23" s="10">
        <v>6</v>
      </c>
      <c r="I23" s="10">
        <v>7</v>
      </c>
      <c r="J23" s="10">
        <v>8</v>
      </c>
      <c r="K23" s="10">
        <v>9</v>
      </c>
      <c r="L23" s="10">
        <v>10</v>
      </c>
      <c r="M23" s="10">
        <v>11</v>
      </c>
      <c r="N23" s="10">
        <v>12</v>
      </c>
      <c r="O23" s="10">
        <v>13</v>
      </c>
      <c r="P23" s="10">
        <v>14</v>
      </c>
      <c r="R23" s="10">
        <f>AVERAGE(C24:C29)</f>
        <v>60.833333333333336</v>
      </c>
      <c r="AE23" s="1"/>
      <c r="AF23" s="11"/>
      <c r="AG23" s="11"/>
      <c r="AH23" s="11"/>
      <c r="AI23" s="11"/>
    </row>
    <row r="24" spans="1:35" x14ac:dyDescent="0.15">
      <c r="A24" s="24" t="s">
        <v>31</v>
      </c>
      <c r="B24" s="22" t="s">
        <v>1</v>
      </c>
      <c r="C24" s="10">
        <v>63</v>
      </c>
      <c r="D24" s="10">
        <v>77</v>
      </c>
      <c r="E24" s="10">
        <v>17251</v>
      </c>
      <c r="F24" s="10">
        <v>37412</v>
      </c>
      <c r="G24" s="10">
        <v>57694</v>
      </c>
      <c r="H24" s="10">
        <v>82426</v>
      </c>
      <c r="I24" s="10">
        <v>98809</v>
      </c>
      <c r="J24" s="10">
        <v>118101</v>
      </c>
      <c r="K24" s="10">
        <v>136403</v>
      </c>
      <c r="L24" s="10">
        <v>143757</v>
      </c>
      <c r="M24" s="10">
        <v>121631</v>
      </c>
      <c r="N24" s="10">
        <v>98678</v>
      </c>
      <c r="O24" s="10">
        <v>95130</v>
      </c>
      <c r="P24" s="10">
        <v>95024</v>
      </c>
      <c r="R24" s="10">
        <f>D24-$R$23</f>
        <v>16.166666666666664</v>
      </c>
      <c r="S24" s="10">
        <f t="shared" ref="S24:AD29" si="4">E24-$R$23</f>
        <v>17190.166666666668</v>
      </c>
      <c r="T24" s="10">
        <f t="shared" si="4"/>
        <v>37351.166666666664</v>
      </c>
      <c r="U24" s="10">
        <f t="shared" si="4"/>
        <v>57633.166666666664</v>
      </c>
      <c r="V24" s="10">
        <f t="shared" si="4"/>
        <v>82365.166666666672</v>
      </c>
      <c r="W24" s="10">
        <f t="shared" si="4"/>
        <v>98748.166666666672</v>
      </c>
      <c r="X24" s="10">
        <f t="shared" si="4"/>
        <v>118040.16666666667</v>
      </c>
      <c r="Y24" s="10">
        <f t="shared" si="4"/>
        <v>136342.16666666666</v>
      </c>
      <c r="Z24" s="10">
        <f t="shared" si="4"/>
        <v>143696.16666666666</v>
      </c>
      <c r="AA24" s="10">
        <f t="shared" si="4"/>
        <v>121570.16666666667</v>
      </c>
      <c r="AB24" s="10">
        <f t="shared" si="4"/>
        <v>98617.166666666672</v>
      </c>
      <c r="AC24" s="10">
        <f t="shared" si="4"/>
        <v>95069.166666666672</v>
      </c>
      <c r="AD24" s="10">
        <f t="shared" si="4"/>
        <v>94963.166666666672</v>
      </c>
      <c r="AE24" s="1"/>
      <c r="AF24" s="11"/>
      <c r="AG24" s="11"/>
      <c r="AH24" s="11"/>
      <c r="AI24" s="11"/>
    </row>
    <row r="25" spans="1:35" x14ac:dyDescent="0.15">
      <c r="A25" s="24"/>
      <c r="B25" s="22"/>
      <c r="C25" s="10">
        <v>63</v>
      </c>
      <c r="D25" s="10">
        <v>74</v>
      </c>
      <c r="E25" s="10">
        <v>16962</v>
      </c>
      <c r="F25" s="10">
        <v>36608</v>
      </c>
      <c r="G25" s="10">
        <v>57522</v>
      </c>
      <c r="H25" s="10">
        <v>79604</v>
      </c>
      <c r="I25" s="10">
        <v>97055</v>
      </c>
      <c r="J25" s="10">
        <v>117662</v>
      </c>
      <c r="K25" s="10">
        <v>133482</v>
      </c>
      <c r="L25" s="10">
        <v>141250</v>
      </c>
      <c r="M25" s="10">
        <v>119503</v>
      </c>
      <c r="N25" s="10">
        <v>98345</v>
      </c>
      <c r="O25" s="10">
        <v>94142</v>
      </c>
      <c r="P25" s="10">
        <v>92112</v>
      </c>
      <c r="R25" s="10">
        <f t="shared" ref="R25:R29" si="5">D25-$R$23</f>
        <v>13.166666666666664</v>
      </c>
      <c r="S25" s="10">
        <f t="shared" si="4"/>
        <v>16901.166666666668</v>
      </c>
      <c r="T25" s="10">
        <f t="shared" si="4"/>
        <v>36547.166666666664</v>
      </c>
      <c r="U25" s="10">
        <f t="shared" si="4"/>
        <v>57461.166666666664</v>
      </c>
      <c r="V25" s="10">
        <f t="shared" si="4"/>
        <v>79543.166666666672</v>
      </c>
      <c r="W25" s="10">
        <f t="shared" si="4"/>
        <v>96994.166666666672</v>
      </c>
      <c r="X25" s="10">
        <f t="shared" si="4"/>
        <v>117601.16666666667</v>
      </c>
      <c r="Y25" s="10">
        <f t="shared" si="4"/>
        <v>133421.16666666666</v>
      </c>
      <c r="Z25" s="10">
        <f t="shared" si="4"/>
        <v>141189.16666666666</v>
      </c>
      <c r="AA25" s="10">
        <f t="shared" si="4"/>
        <v>119442.16666666667</v>
      </c>
      <c r="AB25" s="10">
        <f t="shared" si="4"/>
        <v>98284.166666666672</v>
      </c>
      <c r="AC25" s="10">
        <f t="shared" si="4"/>
        <v>94081.166666666672</v>
      </c>
      <c r="AD25" s="10">
        <f t="shared" si="4"/>
        <v>92051.166666666672</v>
      </c>
      <c r="AE25" s="1"/>
      <c r="AF25" s="11"/>
      <c r="AG25" s="11"/>
      <c r="AH25" s="11"/>
      <c r="AI25" s="11"/>
    </row>
    <row r="26" spans="1:35" x14ac:dyDescent="0.15">
      <c r="A26" s="24" t="s">
        <v>32</v>
      </c>
      <c r="B26" s="22" t="s">
        <v>2</v>
      </c>
      <c r="C26" s="10">
        <v>61</v>
      </c>
      <c r="D26" s="10">
        <v>141</v>
      </c>
      <c r="E26" s="10">
        <v>70</v>
      </c>
      <c r="F26" s="10">
        <v>67</v>
      </c>
      <c r="G26" s="10">
        <v>75</v>
      </c>
      <c r="H26" s="10">
        <v>68</v>
      </c>
      <c r="I26" s="10">
        <v>76</v>
      </c>
      <c r="J26" s="10">
        <v>73</v>
      </c>
      <c r="K26" s="10">
        <v>78</v>
      </c>
      <c r="L26" s="10">
        <v>82</v>
      </c>
      <c r="M26" s="10">
        <v>81</v>
      </c>
      <c r="N26" s="10">
        <v>76</v>
      </c>
      <c r="O26" s="10">
        <v>77</v>
      </c>
      <c r="P26" s="10">
        <v>80</v>
      </c>
      <c r="R26" s="10">
        <f t="shared" si="5"/>
        <v>80.166666666666657</v>
      </c>
      <c r="S26" s="10">
        <f t="shared" si="4"/>
        <v>9.1666666666666643</v>
      </c>
      <c r="T26" s="10">
        <f t="shared" si="4"/>
        <v>6.1666666666666643</v>
      </c>
      <c r="U26" s="10">
        <f t="shared" si="4"/>
        <v>14.166666666666664</v>
      </c>
      <c r="V26" s="10">
        <f t="shared" si="4"/>
        <v>7.1666666666666643</v>
      </c>
      <c r="W26" s="10">
        <f t="shared" si="4"/>
        <v>15.166666666666664</v>
      </c>
      <c r="X26" s="10">
        <f t="shared" si="4"/>
        <v>12.166666666666664</v>
      </c>
      <c r="Y26" s="10">
        <f t="shared" si="4"/>
        <v>17.166666666666664</v>
      </c>
      <c r="Z26" s="10">
        <f t="shared" si="4"/>
        <v>21.166666666666664</v>
      </c>
      <c r="AA26" s="10">
        <f t="shared" si="4"/>
        <v>20.166666666666664</v>
      </c>
      <c r="AB26" s="10">
        <f t="shared" si="4"/>
        <v>15.166666666666664</v>
      </c>
      <c r="AC26" s="10">
        <f t="shared" si="4"/>
        <v>16.166666666666664</v>
      </c>
      <c r="AD26" s="10">
        <f t="shared" si="4"/>
        <v>19.166666666666664</v>
      </c>
      <c r="AE26" s="1"/>
      <c r="AF26" s="11"/>
      <c r="AG26" s="11"/>
      <c r="AH26" s="11"/>
      <c r="AI26" s="11"/>
    </row>
    <row r="27" spans="1:35" x14ac:dyDescent="0.15">
      <c r="A27" s="24"/>
      <c r="B27" s="22"/>
      <c r="C27" s="10">
        <v>58</v>
      </c>
      <c r="D27" s="10">
        <v>135</v>
      </c>
      <c r="E27" s="10">
        <v>66</v>
      </c>
      <c r="F27" s="10">
        <v>67</v>
      </c>
      <c r="G27" s="10">
        <v>72</v>
      </c>
      <c r="H27" s="10">
        <v>71</v>
      </c>
      <c r="I27" s="10">
        <v>75</v>
      </c>
      <c r="J27" s="10">
        <v>76</v>
      </c>
      <c r="K27" s="10">
        <v>75</v>
      </c>
      <c r="L27" s="10">
        <v>85</v>
      </c>
      <c r="M27" s="10">
        <v>73</v>
      </c>
      <c r="N27" s="10">
        <v>79</v>
      </c>
      <c r="O27" s="10">
        <v>76</v>
      </c>
      <c r="P27" s="10">
        <v>78</v>
      </c>
      <c r="R27" s="10">
        <f t="shared" si="5"/>
        <v>74.166666666666657</v>
      </c>
      <c r="S27" s="10">
        <f t="shared" si="4"/>
        <v>5.1666666666666643</v>
      </c>
      <c r="T27" s="10">
        <f t="shared" si="4"/>
        <v>6.1666666666666643</v>
      </c>
      <c r="U27" s="10">
        <f t="shared" si="4"/>
        <v>11.166666666666664</v>
      </c>
      <c r="V27" s="10">
        <f t="shared" si="4"/>
        <v>10.166666666666664</v>
      </c>
      <c r="W27" s="10">
        <f t="shared" si="4"/>
        <v>14.166666666666664</v>
      </c>
      <c r="X27" s="10">
        <f t="shared" si="4"/>
        <v>15.166666666666664</v>
      </c>
      <c r="Y27" s="10">
        <f t="shared" si="4"/>
        <v>14.166666666666664</v>
      </c>
      <c r="Z27" s="10">
        <f t="shared" si="4"/>
        <v>24.166666666666664</v>
      </c>
      <c r="AA27" s="10">
        <f t="shared" si="4"/>
        <v>12.166666666666664</v>
      </c>
      <c r="AB27" s="10">
        <f t="shared" si="4"/>
        <v>18.166666666666664</v>
      </c>
      <c r="AC27" s="10">
        <f t="shared" si="4"/>
        <v>15.166666666666664</v>
      </c>
      <c r="AD27" s="10">
        <f t="shared" si="4"/>
        <v>17.166666666666664</v>
      </c>
      <c r="AE27" s="1"/>
      <c r="AF27" s="11"/>
      <c r="AG27" s="11"/>
      <c r="AH27" s="11"/>
      <c r="AI27" s="11"/>
    </row>
    <row r="28" spans="1:35" x14ac:dyDescent="0.15">
      <c r="A28" s="24" t="s">
        <v>33</v>
      </c>
      <c r="B28" s="22" t="s">
        <v>3</v>
      </c>
      <c r="C28" s="10">
        <v>63</v>
      </c>
      <c r="D28" s="10">
        <v>133</v>
      </c>
      <c r="E28" s="10">
        <v>7076</v>
      </c>
      <c r="F28" s="10">
        <v>15597</v>
      </c>
      <c r="G28" s="10">
        <v>24932</v>
      </c>
      <c r="H28" s="10">
        <v>35504</v>
      </c>
      <c r="I28" s="10">
        <v>47179</v>
      </c>
      <c r="J28" s="10">
        <v>60691</v>
      </c>
      <c r="K28" s="10">
        <v>74853</v>
      </c>
      <c r="L28" s="10">
        <v>79141</v>
      </c>
      <c r="M28" s="10">
        <v>76461</v>
      </c>
      <c r="N28" s="10">
        <v>78413</v>
      </c>
      <c r="O28" s="10">
        <v>85262</v>
      </c>
      <c r="P28" s="10">
        <v>91553</v>
      </c>
      <c r="R28" s="10">
        <f t="shared" si="5"/>
        <v>72.166666666666657</v>
      </c>
      <c r="S28" s="10">
        <f t="shared" si="4"/>
        <v>7015.166666666667</v>
      </c>
      <c r="T28" s="10">
        <f t="shared" si="4"/>
        <v>15536.166666666666</v>
      </c>
      <c r="U28" s="10">
        <f t="shared" si="4"/>
        <v>24871.166666666668</v>
      </c>
      <c r="V28" s="10">
        <f t="shared" si="4"/>
        <v>35443.166666666664</v>
      </c>
      <c r="W28" s="10">
        <f t="shared" si="4"/>
        <v>47118.166666666664</v>
      </c>
      <c r="X28" s="10">
        <f t="shared" si="4"/>
        <v>60630.166666666664</v>
      </c>
      <c r="Y28" s="10">
        <f t="shared" si="4"/>
        <v>74792.166666666672</v>
      </c>
      <c r="Z28" s="10">
        <f t="shared" si="4"/>
        <v>79080.166666666672</v>
      </c>
      <c r="AA28" s="10">
        <f t="shared" si="4"/>
        <v>76400.166666666672</v>
      </c>
      <c r="AB28" s="10">
        <f t="shared" si="4"/>
        <v>78352.166666666672</v>
      </c>
      <c r="AC28" s="10">
        <f t="shared" si="4"/>
        <v>85201.166666666672</v>
      </c>
      <c r="AD28" s="10">
        <f t="shared" si="4"/>
        <v>91492.166666666672</v>
      </c>
      <c r="AE28" s="1"/>
      <c r="AF28" s="11"/>
      <c r="AG28" s="11"/>
      <c r="AH28" s="11"/>
      <c r="AI28" s="11"/>
    </row>
    <row r="29" spans="1:35" x14ac:dyDescent="0.15">
      <c r="A29" s="24"/>
      <c r="B29" s="22"/>
      <c r="C29" s="10">
        <v>57</v>
      </c>
      <c r="D29" s="10">
        <v>138</v>
      </c>
      <c r="E29" s="10">
        <v>7065</v>
      </c>
      <c r="F29" s="10">
        <v>15414</v>
      </c>
      <c r="G29" s="10">
        <v>25471</v>
      </c>
      <c r="H29" s="10">
        <v>35803</v>
      </c>
      <c r="I29" s="10">
        <v>47044</v>
      </c>
      <c r="J29" s="10">
        <v>60359</v>
      </c>
      <c r="K29" s="10">
        <v>77916</v>
      </c>
      <c r="L29" s="10">
        <v>81531</v>
      </c>
      <c r="M29" s="10">
        <v>78936</v>
      </c>
      <c r="N29" s="10">
        <v>79322</v>
      </c>
      <c r="O29" s="10">
        <v>83215</v>
      </c>
      <c r="P29" s="10">
        <v>88903</v>
      </c>
      <c r="R29" s="10">
        <f t="shared" si="5"/>
        <v>77.166666666666657</v>
      </c>
      <c r="S29" s="10">
        <f t="shared" si="4"/>
        <v>7004.166666666667</v>
      </c>
      <c r="T29" s="10">
        <f t="shared" si="4"/>
        <v>15353.166666666666</v>
      </c>
      <c r="U29" s="10">
        <f t="shared" si="4"/>
        <v>25410.166666666668</v>
      </c>
      <c r="V29" s="10">
        <f t="shared" si="4"/>
        <v>35742.166666666664</v>
      </c>
      <c r="W29" s="10">
        <f t="shared" si="4"/>
        <v>46983.166666666664</v>
      </c>
      <c r="X29" s="10">
        <f t="shared" si="4"/>
        <v>60298.166666666664</v>
      </c>
      <c r="Y29" s="10">
        <f t="shared" si="4"/>
        <v>77855.166666666672</v>
      </c>
      <c r="Z29" s="10">
        <f t="shared" si="4"/>
        <v>81470.166666666672</v>
      </c>
      <c r="AA29" s="10">
        <f t="shared" si="4"/>
        <v>78875.166666666672</v>
      </c>
      <c r="AB29" s="10">
        <f t="shared" si="4"/>
        <v>79261.166666666672</v>
      </c>
      <c r="AC29" s="10">
        <f t="shared" si="4"/>
        <v>83154.166666666672</v>
      </c>
      <c r="AD29" s="10">
        <f t="shared" si="4"/>
        <v>88842.166666666672</v>
      </c>
      <c r="AE29" s="1"/>
      <c r="AF29" s="11"/>
      <c r="AG29" s="11"/>
      <c r="AH29" s="11"/>
      <c r="AI29" s="11"/>
    </row>
    <row r="30" spans="1:35" x14ac:dyDescent="0.15">
      <c r="AE30" s="1"/>
      <c r="AF30" s="11"/>
      <c r="AG30" s="11"/>
      <c r="AH30" s="11"/>
      <c r="AI30" s="11"/>
    </row>
    <row r="31" spans="1:35" x14ac:dyDescent="0.15">
      <c r="AE31" s="1"/>
      <c r="AF31" s="11"/>
      <c r="AG31" s="11"/>
      <c r="AH31" s="11"/>
      <c r="AI31" s="11"/>
    </row>
    <row r="32" spans="1:35" ht="23" x14ac:dyDescent="0.25">
      <c r="Q32" s="23" t="s">
        <v>21</v>
      </c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1"/>
      <c r="AF32" s="11"/>
      <c r="AG32" s="11"/>
      <c r="AH32" s="11"/>
      <c r="AI32" s="11"/>
    </row>
    <row r="33" spans="2:35" ht="16" x14ac:dyDescent="0.15">
      <c r="Q33" s="10" t="s">
        <v>7</v>
      </c>
      <c r="R33" s="12" t="s">
        <v>8</v>
      </c>
      <c r="S33" s="12" t="s">
        <v>9</v>
      </c>
      <c r="T33" s="12" t="s">
        <v>10</v>
      </c>
      <c r="U33" s="12" t="s">
        <v>11</v>
      </c>
      <c r="V33" s="12" t="s">
        <v>12</v>
      </c>
      <c r="W33" s="12" t="s">
        <v>13</v>
      </c>
      <c r="X33" s="12" t="s">
        <v>14</v>
      </c>
      <c r="Y33" s="12" t="s">
        <v>15</v>
      </c>
      <c r="Z33" s="12" t="s">
        <v>16</v>
      </c>
      <c r="AA33" s="12" t="s">
        <v>17</v>
      </c>
      <c r="AB33" s="12" t="s">
        <v>18</v>
      </c>
      <c r="AC33" s="12" t="s">
        <v>19</v>
      </c>
      <c r="AD33" s="12" t="s">
        <v>20</v>
      </c>
      <c r="AE33" s="1"/>
      <c r="AF33" s="11"/>
      <c r="AG33" s="11"/>
      <c r="AH33" s="11"/>
      <c r="AI33" s="11"/>
    </row>
    <row r="34" spans="2:35" x14ac:dyDescent="0.15">
      <c r="Q34" s="13" t="s">
        <v>30</v>
      </c>
      <c r="R34" s="2">
        <v>1</v>
      </c>
      <c r="S34" s="2">
        <v>0.91666669999999995</v>
      </c>
      <c r="T34" s="2">
        <v>0.83333330000000005</v>
      </c>
      <c r="U34" s="2">
        <v>0.75</v>
      </c>
      <c r="V34" s="2">
        <v>0.66666669999999995</v>
      </c>
      <c r="W34" s="2">
        <v>0.58333330000000005</v>
      </c>
      <c r="X34" s="2">
        <v>0.5</v>
      </c>
      <c r="Y34" s="2">
        <v>0.4166667</v>
      </c>
      <c r="Z34" s="2">
        <v>0.3333333</v>
      </c>
      <c r="AA34" s="2">
        <v>0.25</v>
      </c>
      <c r="AB34" s="2">
        <v>0.1666667</v>
      </c>
      <c r="AC34" s="2">
        <v>8.3333340000000006E-2</v>
      </c>
      <c r="AD34" s="2">
        <v>0</v>
      </c>
      <c r="AE34" s="1"/>
      <c r="AF34" s="11"/>
      <c r="AG34" s="11"/>
      <c r="AH34" s="11"/>
      <c r="AI34" s="11"/>
    </row>
    <row r="35" spans="2:35" x14ac:dyDescent="0.15">
      <c r="Q35" s="14" t="s">
        <v>4</v>
      </c>
      <c r="R35" s="10">
        <f>(R14/R24+R15/R25)/2</f>
        <v>0.42059245726216876</v>
      </c>
      <c r="S35" s="10">
        <f t="shared" ref="S35:AD35" si="6">(S14/S24+S15/S25)/2</f>
        <v>1.8938114372684015E-2</v>
      </c>
      <c r="T35" s="10">
        <f t="shared" si="6"/>
        <v>2.1112382198132783E-2</v>
      </c>
      <c r="U35" s="10">
        <f t="shared" si="6"/>
        <v>1.9117745951199496E-2</v>
      </c>
      <c r="V35" s="10">
        <f t="shared" si="6"/>
        <v>2.1267112198409543E-2</v>
      </c>
      <c r="W35" s="10">
        <f t="shared" si="6"/>
        <v>2.0304278823663452E-2</v>
      </c>
      <c r="X35" s="10">
        <f t="shared" si="6"/>
        <v>2.0307856722671772E-2</v>
      </c>
      <c r="Y35" s="10">
        <f t="shared" si="6"/>
        <v>1.9613826714258219E-2</v>
      </c>
      <c r="Z35" s="10">
        <f t="shared" si="6"/>
        <v>2.0386972632079461E-2</v>
      </c>
      <c r="AA35" s="10">
        <f t="shared" si="6"/>
        <v>2.048523804297761E-2</v>
      </c>
      <c r="AB35" s="10">
        <f t="shared" si="6"/>
        <v>2.0652547220634331E-2</v>
      </c>
      <c r="AC35" s="10">
        <f t="shared" si="6"/>
        <v>2.0719115550242223E-2</v>
      </c>
      <c r="AD35" s="10">
        <f t="shared" si="6"/>
        <v>2.0021663505235675E-2</v>
      </c>
      <c r="AE35" s="1"/>
      <c r="AF35" s="11"/>
      <c r="AG35" s="11"/>
      <c r="AH35" s="11"/>
      <c r="AI35" s="11"/>
    </row>
    <row r="36" spans="2:35" x14ac:dyDescent="0.15">
      <c r="B36" s="15"/>
      <c r="Q36" s="14"/>
    </row>
    <row r="37" spans="2:35" x14ac:dyDescent="0.15">
      <c r="Q37" s="14" t="s">
        <v>5</v>
      </c>
      <c r="R37" s="10">
        <f>(R16/R6+R17/R7)/2</f>
        <v>1.6850499694754349E-2</v>
      </c>
      <c r="S37" s="10">
        <f t="shared" ref="S37:AD37" si="7">(S16/S6+S17/S7)/2</f>
        <v>1.7087821689001158E-2</v>
      </c>
      <c r="T37" s="10">
        <f t="shared" si="7"/>
        <v>1.6522609369496677E-2</v>
      </c>
      <c r="U37" s="10">
        <f t="shared" si="7"/>
        <v>1.6742588045703152E-2</v>
      </c>
      <c r="V37" s="10">
        <f t="shared" si="7"/>
        <v>1.6464483395287215E-2</v>
      </c>
      <c r="W37" s="10">
        <f t="shared" si="7"/>
        <v>1.4952316126433225E-2</v>
      </c>
      <c r="X37" s="10">
        <f t="shared" si="7"/>
        <v>1.5699497392322757E-2</v>
      </c>
      <c r="Y37" s="10">
        <f t="shared" si="7"/>
        <v>1.4696627411617947E-2</v>
      </c>
      <c r="Z37" s="10">
        <f t="shared" si="7"/>
        <v>1.3634744156374582E-2</v>
      </c>
      <c r="AA37" s="10">
        <f t="shared" si="7"/>
        <v>1.463174999749204E-2</v>
      </c>
      <c r="AB37" s="10">
        <f t="shared" si="7"/>
        <v>1.5746131958648563E-2</v>
      </c>
      <c r="AC37" s="10">
        <f t="shared" si="7"/>
        <v>1.3480229674498839E-2</v>
      </c>
      <c r="AD37" s="10">
        <f t="shared" si="7"/>
        <v>-0.15257538273414498</v>
      </c>
    </row>
    <row r="39" spans="2:35" x14ac:dyDescent="0.15">
      <c r="Q39" s="14" t="s">
        <v>22</v>
      </c>
      <c r="R39" s="10">
        <f>R18-R28*R$35-R8*R$37</f>
        <v>267.41726848335384</v>
      </c>
      <c r="S39" s="10">
        <f t="shared" ref="S39:AD40" si="8">S18-S28*S$35-S8*S$37</f>
        <v>25469.209640659315</v>
      </c>
      <c r="T39" s="10">
        <f t="shared" si="8"/>
        <v>52719.520708305419</v>
      </c>
      <c r="U39" s="10">
        <f t="shared" si="8"/>
        <v>78187.995460193124</v>
      </c>
      <c r="V39" s="10">
        <f t="shared" si="8"/>
        <v>103502.69194231929</v>
      </c>
      <c r="W39" s="10">
        <f t="shared" si="8"/>
        <v>123386.19654131931</v>
      </c>
      <c r="X39" s="10">
        <f t="shared" si="8"/>
        <v>133772.14661633942</v>
      </c>
      <c r="Y39" s="10">
        <f t="shared" si="8"/>
        <v>123853.68765648956</v>
      </c>
      <c r="Z39" s="10">
        <f t="shared" si="8"/>
        <v>106179.37868050141</v>
      </c>
      <c r="AA39" s="10">
        <f t="shared" si="8"/>
        <v>74423.027636216691</v>
      </c>
      <c r="AB39" s="10">
        <f t="shared" si="8"/>
        <v>40565.896308313873</v>
      </c>
      <c r="AC39" s="10">
        <f t="shared" si="8"/>
        <v>20097.209829853196</v>
      </c>
      <c r="AD39" s="10">
        <f t="shared" si="8"/>
        <v>44.872060172438665</v>
      </c>
    </row>
    <row r="40" spans="2:35" x14ac:dyDescent="0.15">
      <c r="Q40" s="14" t="s">
        <v>23</v>
      </c>
      <c r="R40" s="10">
        <f>R19-R29*R$35-R9*R$37</f>
        <v>113.19419850717259</v>
      </c>
      <c r="S40" s="10">
        <f t="shared" si="8"/>
        <v>25291.357065247925</v>
      </c>
      <c r="T40" s="10">
        <f t="shared" si="8"/>
        <v>52105.382745715091</v>
      </c>
      <c r="U40" s="10">
        <f t="shared" si="8"/>
        <v>78585.714250155026</v>
      </c>
      <c r="V40" s="10">
        <f t="shared" si="8"/>
        <v>105443.91885529192</v>
      </c>
      <c r="W40" s="10">
        <f t="shared" si="8"/>
        <v>122937.62232601375</v>
      </c>
      <c r="X40" s="10">
        <f t="shared" si="8"/>
        <v>131992.07279442559</v>
      </c>
      <c r="Y40" s="10">
        <f t="shared" si="8"/>
        <v>128469.34385606316</v>
      </c>
      <c r="Z40" s="10">
        <f t="shared" si="8"/>
        <v>109080.99717851383</v>
      </c>
      <c r="AA40" s="10">
        <f t="shared" si="8"/>
        <v>76750.16006206465</v>
      </c>
      <c r="AB40" s="10">
        <f t="shared" si="8"/>
        <v>41194.86369357488</v>
      </c>
      <c r="AC40" s="10">
        <f t="shared" si="8"/>
        <v>19557.422118943508</v>
      </c>
      <c r="AD40" s="10">
        <f t="shared" si="8"/>
        <v>117.15007152318634</v>
      </c>
    </row>
    <row r="41" spans="2:35" x14ac:dyDescent="0.15">
      <c r="Q41" s="14"/>
    </row>
    <row r="42" spans="2:35" x14ac:dyDescent="0.15">
      <c r="Q42" s="16" t="s">
        <v>30</v>
      </c>
      <c r="R42" s="3">
        <v>1</v>
      </c>
      <c r="S42" s="3">
        <v>0.91669999999999996</v>
      </c>
      <c r="T42" s="3">
        <v>0.83330000000000004</v>
      </c>
      <c r="U42" s="3">
        <v>0.75</v>
      </c>
      <c r="V42" s="3">
        <v>0.66669999999999996</v>
      </c>
      <c r="W42" s="3">
        <v>0.58330000000000004</v>
      </c>
      <c r="X42" s="3">
        <v>0.5</v>
      </c>
      <c r="Y42" s="3">
        <v>0.41670000000000001</v>
      </c>
      <c r="Z42" s="3">
        <v>0.33329999999999999</v>
      </c>
      <c r="AA42" s="3">
        <v>0.25</v>
      </c>
      <c r="AB42" s="3">
        <v>0.16669999999999999</v>
      </c>
      <c r="AC42" s="3">
        <v>8.3299999999999999E-2</v>
      </c>
      <c r="AD42" s="3">
        <v>0</v>
      </c>
    </row>
    <row r="43" spans="2:35" ht="16" x14ac:dyDescent="0.2">
      <c r="Q43" s="17" t="s">
        <v>29</v>
      </c>
      <c r="R43" s="18">
        <f>(R39+R40)/2</f>
        <v>190.30573349526321</v>
      </c>
      <c r="S43" s="18">
        <f t="shared" ref="S43:AD43" si="9">(S39+S40)/2</f>
        <v>25380.283352953622</v>
      </c>
      <c r="T43" s="18">
        <f t="shared" si="9"/>
        <v>52412.451727010251</v>
      </c>
      <c r="U43" s="18">
        <f t="shared" si="9"/>
        <v>78386.854855174082</v>
      </c>
      <c r="V43" s="18">
        <f t="shared" si="9"/>
        <v>104473.30539880561</v>
      </c>
      <c r="W43" s="18">
        <f t="shared" si="9"/>
        <v>123161.90943366653</v>
      </c>
      <c r="X43" s="18">
        <f t="shared" si="9"/>
        <v>132882.10970538249</v>
      </c>
      <c r="Y43" s="18">
        <f t="shared" si="9"/>
        <v>126161.51575627636</v>
      </c>
      <c r="Z43" s="18">
        <f t="shared" si="9"/>
        <v>107630.18792950762</v>
      </c>
      <c r="AA43" s="18">
        <f t="shared" si="9"/>
        <v>75586.59384914067</v>
      </c>
      <c r="AB43" s="18">
        <f t="shared" si="9"/>
        <v>40880.38000094438</v>
      </c>
      <c r="AC43" s="18">
        <f>(AC39+AC40)/2</f>
        <v>19827.315974398352</v>
      </c>
      <c r="AD43" s="18">
        <f t="shared" si="9"/>
        <v>81.011065847812503</v>
      </c>
    </row>
    <row r="44" spans="2:35" x14ac:dyDescent="0.15">
      <c r="Q44" s="19" t="s">
        <v>28</v>
      </c>
      <c r="R44" s="10">
        <f>STDEV(R39:R40)</f>
        <v>109.05217859556517</v>
      </c>
      <c r="S44" s="10">
        <f t="shared" ref="S44:AD44" si="10">STDEV(S39:S40)</f>
        <v>125.7607621248862</v>
      </c>
      <c r="T44" s="10">
        <f t="shared" si="10"/>
        <v>434.26111793171128</v>
      </c>
      <c r="U44" s="10">
        <f t="shared" si="10"/>
        <v>281.22965338736913</v>
      </c>
      <c r="V44" s="10">
        <f t="shared" si="10"/>
        <v>1372.6547139847773</v>
      </c>
      <c r="W44" s="10">
        <f t="shared" si="10"/>
        <v>317.18986950799706</v>
      </c>
      <c r="X44" s="10">
        <f t="shared" si="10"/>
        <v>1258.7022704879234</v>
      </c>
      <c r="Y44" s="10">
        <f t="shared" si="10"/>
        <v>3263.7617983442192</v>
      </c>
      <c r="Z44" s="10">
        <f t="shared" si="10"/>
        <v>2051.7541163609094</v>
      </c>
      <c r="AA44" s="10">
        <f t="shared" si="10"/>
        <v>1645.5311190361917</v>
      </c>
      <c r="AB44" s="10">
        <f t="shared" si="10"/>
        <v>444.74710326322963</v>
      </c>
      <c r="AC44" s="10">
        <f t="shared" si="10"/>
        <v>381.68755078540414</v>
      </c>
      <c r="AD44" s="10">
        <f t="shared" si="10"/>
        <v>51.108271956791924</v>
      </c>
    </row>
    <row r="45" spans="2:35" x14ac:dyDescent="0.15">
      <c r="Q45" s="14"/>
    </row>
    <row r="46" spans="2:35" x14ac:dyDescent="0.15">
      <c r="Q46" s="14"/>
    </row>
    <row r="47" spans="2:35" x14ac:dyDescent="0.15">
      <c r="Q47" s="14"/>
    </row>
    <row r="56" spans="2:2" x14ac:dyDescent="0.15">
      <c r="B56" s="15"/>
    </row>
  </sheetData>
  <mergeCells count="21">
    <mergeCell ref="A28:A29"/>
    <mergeCell ref="A4:A5"/>
    <mergeCell ref="A6:A7"/>
    <mergeCell ref="A8:A9"/>
    <mergeCell ref="A14:A15"/>
    <mergeCell ref="A16:A17"/>
    <mergeCell ref="A18:A19"/>
    <mergeCell ref="A24:A25"/>
    <mergeCell ref="A26:A27"/>
    <mergeCell ref="Q32:AD32"/>
    <mergeCell ref="B4:B5"/>
    <mergeCell ref="B6:B7"/>
    <mergeCell ref="B8:B9"/>
    <mergeCell ref="B14:B15"/>
    <mergeCell ref="B16:B17"/>
    <mergeCell ref="B18:B19"/>
    <mergeCell ref="B1:P1"/>
    <mergeCell ref="R1:AC1"/>
    <mergeCell ref="B24:B25"/>
    <mergeCell ref="B26:B27"/>
    <mergeCell ref="B28:B29"/>
  </mergeCells>
  <pageMargins left="0.7" right="0.7" top="0.75" bottom="0.75" header="0.3" footer="0.3"/>
  <pageSetup orientation="portrait" r:id="rId1"/>
  <ignoredErrors>
    <ignoredError sqref="R3 R13 R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FRET analysis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顾亚杰</dc:creator>
  <cp:lastModifiedBy>Microsoft Office User</cp:lastModifiedBy>
  <dcterms:created xsi:type="dcterms:W3CDTF">2016-09-15T22:49:57Z</dcterms:created>
  <dcterms:modified xsi:type="dcterms:W3CDTF">2018-01-17T07:45:18Z</dcterms:modified>
</cp:coreProperties>
</file>